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20" windowWidth="20955" windowHeight="9975" activeTab="1"/>
  </bookViews>
  <sheets>
    <sheet name="Kenergy" sheetId="1" r:id="rId1"/>
    <sheet name="Big Rivers" sheetId="4" r:id="rId2"/>
    <sheet name="ERIN-INPUTS" sheetId="3" r:id="rId3"/>
  </sheets>
  <definedNames>
    <definedName name="_xlnm.Print_Area" localSheetId="1">'Big Rivers'!$A$1:$F$73</definedName>
    <definedName name="_xlnm.Print_Area" localSheetId="0">'Kenergy'!$A$1:$E$72</definedName>
  </definedNames>
  <calcPr calcId="144525"/>
</workbook>
</file>

<file path=xl/comments1.xml><?xml version="1.0" encoding="utf-8"?>
<comments xmlns="http://schemas.openxmlformats.org/spreadsheetml/2006/main">
  <authors>
    <author>Mary Jo Marlin</author>
  </authors>
  <commentList>
    <comment ref="C27" authorId="0">
      <text>
        <r>
          <rPr>
            <b/>
            <sz val="8"/>
            <rFont val="Tahoma"/>
            <family val="2"/>
          </rPr>
          <t>Mary Jo Marlin:</t>
        </r>
        <r>
          <rPr>
            <sz val="8"/>
            <rFont val="Tahoma"/>
            <family val="2"/>
          </rPr>
          <t xml:space="preserve">
provided by Kenergy
</t>
        </r>
      </text>
    </comment>
    <comment ref="B35" authorId="0">
      <text>
        <r>
          <rPr>
            <b/>
            <sz val="8"/>
            <rFont val="Tahoma"/>
            <family val="2"/>
          </rPr>
          <t>Mary Jo Marlin:</t>
        </r>
        <r>
          <rPr>
            <sz val="8"/>
            <rFont val="Tahoma"/>
            <family val="2"/>
          </rPr>
          <t xml:space="preserve">
Erin Spence
</t>
        </r>
      </text>
    </comment>
  </commentList>
</comments>
</file>

<file path=xl/comments2.xml><?xml version="1.0" encoding="utf-8"?>
<comments xmlns="http://schemas.openxmlformats.org/spreadsheetml/2006/main">
  <authors>
    <author>Mary Jo Marlin</author>
  </authors>
  <commentList>
    <comment ref="B34" authorId="0">
      <text>
        <r>
          <rPr>
            <b/>
            <sz val="8"/>
            <rFont val="Tahoma"/>
            <family val="2"/>
          </rPr>
          <t>Mary Jo Marlin:</t>
        </r>
        <r>
          <rPr>
            <sz val="8"/>
            <rFont val="Tahoma"/>
            <family val="2"/>
          </rPr>
          <t xml:space="preserve">
Erin Spence
</t>
        </r>
      </text>
    </comment>
  </commentList>
</comments>
</file>

<file path=xl/sharedStrings.xml><?xml version="1.0" encoding="utf-8"?>
<sst xmlns="http://schemas.openxmlformats.org/spreadsheetml/2006/main" count="246" uniqueCount="167">
  <si>
    <t>Applicable RTO Charges</t>
  </si>
  <si>
    <t>Weekly</t>
  </si>
  <si>
    <t>Monthly</t>
  </si>
  <si>
    <t>CHARGES / (CREDITS)</t>
  </si>
  <si>
    <t>Electric Service Agreement / Arrangement And Procurement Agreement</t>
  </si>
  <si>
    <t>4.2.1 / 4.2.3 / 4.2.5</t>
  </si>
  <si>
    <t>MISO Settlement Statement Activity</t>
  </si>
  <si>
    <t>BR_CENTAO Settlement Statements</t>
  </si>
  <si>
    <t>BREC AO Settlement Statements Activity attibutable to BREC.CENTURY</t>
  </si>
  <si>
    <t>ZRC attributable to BREC.CENTURY</t>
  </si>
  <si>
    <t>FTR/ARR attributable to BREC.CENTURY</t>
  </si>
  <si>
    <t>4.2.2</t>
  </si>
  <si>
    <t>4.2.4</t>
  </si>
  <si>
    <t>Transmission  Upgrades (Sch 26A)</t>
  </si>
  <si>
    <t>Bilateral Activity</t>
  </si>
  <si>
    <t>Excess Reactive Demand</t>
  </si>
  <si>
    <t>N/A</t>
  </si>
  <si>
    <t>Retail Fee (ESA only)</t>
  </si>
  <si>
    <t>Direct Agreement - billed Monthly</t>
  </si>
  <si>
    <t>4.1(a)</t>
  </si>
  <si>
    <t>SSR Cost if SSR Agreement not FERC approved, and hence not on MISO Settlement Statements</t>
  </si>
  <si>
    <t>4.1(a)(i)</t>
  </si>
  <si>
    <t>BREC.CENTURY RT_MISC charge for SSR Cost from BR_CENTAO Settlement Statements</t>
  </si>
  <si>
    <t>BREC.BREC RT_MISC charge for SSR Cost from BR_CENTAO Settlement Statements</t>
  </si>
  <si>
    <t>SSR Costs unreimbursed by MISO (i.e. RT unit trip/derate)</t>
  </si>
  <si>
    <t>SSR Costs unreimbursed by MISO (i.e. actual &gt; SSR contract/budget amounts)</t>
  </si>
  <si>
    <t>4.1(a)(ii)(1)</t>
  </si>
  <si>
    <t>need logic to limit credit per this contract section</t>
  </si>
  <si>
    <t>4.1(a)(iv)</t>
  </si>
  <si>
    <t>Credit for SSR costs later recovered due to delayed FERC approval</t>
  </si>
  <si>
    <t>4.2.1/4.2.3/4.2.5</t>
  </si>
  <si>
    <t xml:space="preserve">   BR_CENTAO Settlement Statements</t>
  </si>
  <si>
    <t xml:space="preserve">  BREC A0 Settlements Statements Activity attributable to BREC.CENTURY</t>
  </si>
  <si>
    <t xml:space="preserve">      ZRC attributable to BREC.CENTURY</t>
  </si>
  <si>
    <t xml:space="preserve">      FTR/ARR attributes to BREC.CENTURY</t>
  </si>
  <si>
    <t>Transmission Upgrades (Sch 26A)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</si>
  <si>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</si>
  <si>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</si>
  <si>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</si>
  <si>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</si>
  <si>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</si>
  <si>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</si>
  <si>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</si>
  <si>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</si>
  <si>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</si>
  <si>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</si>
  <si>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</si>
  <si>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 xml:space="preserve">for the Monthly Charge (other than charges billed pursuant to Section 5.1) as calculated in ARTICLE 4. plus any </t>
  </si>
  <si>
    <t>Agreement on the Business Day following the 24th of the month following the Billing Month or such earlier date</t>
  </si>
  <si>
    <t>of such month on which the Member's payment to Big Rivers is due.</t>
  </si>
  <si>
    <t>invoice from the Market Participant for any amounts invoiced with respect to service to Kenergy on behalf of Century</t>
  </si>
  <si>
    <t>plus any other amounts then due and owing .  Century shall pay Kenergy or its designee on the second Business Day</t>
  </si>
  <si>
    <t>following Century's receipt of the bill under the Section.</t>
  </si>
  <si>
    <t>Costs arising under Section 10.3 relating to compliance with Hedging Arrangements.</t>
  </si>
  <si>
    <t>Internal and direct costs incurred in serving Century, including Costs associated with fees of KSPC, Costs of</t>
  </si>
  <si>
    <t>Hawesville Node if Kenergy is the Market Participant.</t>
  </si>
  <si>
    <t>including Kenergy, serving as Market Participant, including charges by the RTO to establish or maintain</t>
  </si>
  <si>
    <t>Costs arising under Section 3.1.3 relating to the appointment of a new Market Participant.</t>
  </si>
  <si>
    <t>Costs associated with the Hawesville Node exiting an RTO or ISO in connection with an election made by</t>
  </si>
  <si>
    <t>security necessary to be provided to any Person (including the RTO or ISO of which the Market Participant</t>
  </si>
  <si>
    <t xml:space="preserve">is a member or a Bilateral Counterparty) arising out of the Transaction, and © the costs to pursue any </t>
  </si>
  <si>
    <t>provided therein.</t>
  </si>
  <si>
    <r>
      <rPr>
        <b/>
        <u val="single"/>
        <sz val="12"/>
        <color theme="1"/>
        <rFont val="Calibri"/>
        <family val="2"/>
        <scheme val="minor"/>
      </rPr>
      <t>Taxes.</t>
    </r>
    <r>
      <rPr>
        <sz val="12"/>
        <color theme="1"/>
        <rFont val="Calibri"/>
        <family val="2"/>
        <scheme val="minor"/>
      </rPr>
      <t xml:space="preserve">  No state or local sales, excise, gross receipts or other taxes are included in the charges and credits</t>
    </r>
  </si>
  <si>
    <t>set forth in this Article 4.  Century shall pay or cause to be paid any such taxes that are now or hereafter</t>
  </si>
  <si>
    <t>become applicable to the sale of Electric Services to Century under this Agreement.</t>
  </si>
  <si>
    <r>
      <rPr>
        <b/>
        <u val="single"/>
        <sz val="12"/>
        <color theme="1"/>
        <rFont val="Calibri"/>
        <family val="2"/>
        <scheme val="minor"/>
      </rPr>
      <t>No Duplication.</t>
    </r>
    <r>
      <rPr>
        <sz val="12"/>
        <color theme="1"/>
        <rFont val="Calibri"/>
        <family val="2"/>
        <scheme val="minor"/>
      </rPr>
      <t xml:space="preserve">  Subject to the provisions of Section 5.4, the Monthly Charge shall not include any item</t>
    </r>
  </si>
  <si>
    <t>duplicative amount.</t>
  </si>
  <si>
    <t>4.5.1</t>
  </si>
  <si>
    <t>Costs arising from any tax liability of Big Rivers Resulting from Surplus Sales</t>
  </si>
  <si>
    <t>4.5.2</t>
  </si>
  <si>
    <t>Costs arising under Section 10.2 relating to compliance with Applicable Laws relating to the environment.</t>
  </si>
  <si>
    <t>4.5.3</t>
  </si>
  <si>
    <t>4.5.4</t>
  </si>
  <si>
    <t>Costs arising from a requirement to pay invoices from the applicable RTO or ISO on a frequency greater than</t>
  </si>
  <si>
    <t>the periodicity set forth in Section 5.1</t>
  </si>
  <si>
    <t>4.5.5</t>
  </si>
  <si>
    <t>4.5.6</t>
  </si>
  <si>
    <t>Kenergy for the benefit of Century, including any energy advisory services for scheduling, awards and</t>
  </si>
  <si>
    <t>Electric Service Agreement</t>
  </si>
  <si>
    <t>Other Amounts:  FOR ANY BILLING MONTH</t>
  </si>
  <si>
    <t>ARRANGEMENT AND PROCUREMENT AGREEMENT</t>
  </si>
  <si>
    <t>4.5.7</t>
  </si>
  <si>
    <t>4.5.8</t>
  </si>
  <si>
    <t>4.5.9</t>
  </si>
  <si>
    <t>4.5.10</t>
  </si>
  <si>
    <t>for Costs referred to in the Section for any period in excess of (1) year without the consent of Century.</t>
  </si>
  <si>
    <r>
      <t xml:space="preserve">approval or consent under Section 7.2.2; </t>
    </r>
    <r>
      <rPr>
        <b/>
        <i/>
        <sz val="12"/>
        <color theme="1"/>
        <rFont val="Calibri"/>
        <family val="2"/>
        <scheme val="minor"/>
      </rPr>
      <t>provided</t>
    </r>
    <r>
      <rPr>
        <sz val="12"/>
        <color theme="1"/>
        <rFont val="Calibri"/>
        <family val="2"/>
        <scheme val="minor"/>
      </rPr>
      <t>, the Costs referenced on Exhibit A shall be allocated as</t>
    </r>
  </si>
  <si>
    <r>
      <t xml:space="preserve">provided therein.  </t>
    </r>
    <r>
      <rPr>
        <b/>
        <i/>
        <sz val="12"/>
        <color theme="1"/>
        <rFont val="Calibri"/>
        <family val="2"/>
        <scheme val="minor"/>
      </rPr>
      <t>Provided, further</t>
    </r>
    <r>
      <rPr>
        <sz val="12"/>
        <color theme="1"/>
        <rFont val="Calibri"/>
        <family val="2"/>
        <scheme val="minor"/>
      </rPr>
      <t>, that Big Rivers shall not voluntarily enter into any contractual commitment</t>
    </r>
  </si>
  <si>
    <t>set forth in this Article 4.  Kenergy shall pay or cause to be paid any such taxes that are now or hereafter</t>
  </si>
  <si>
    <t>become applicable to the sale of Electric Services to Kenergy under this Agreement.</t>
  </si>
  <si>
    <t>Big Rivers or Century pursuant to Section 3.5.2</t>
  </si>
  <si>
    <t xml:space="preserve">Charges for any other services required to be purchased by Big Rivers to provide the services hereunder to </t>
  </si>
  <si>
    <t>approval or consent under Section 7.2.2; provided, the Costs referenced on Exhibit B shall be allocated as</t>
  </si>
  <si>
    <t>Any amounts due and payable to Kenergy under the Tax Indemnity Agreement</t>
  </si>
  <si>
    <t>Kenergy's compliance with Section 14.2, Costs associated with any Person other than Big Rivers, including</t>
  </si>
  <si>
    <t>Big Rivers or Kenergy pursuant to Section 3.5.2</t>
  </si>
  <si>
    <t>Any amounts charged to Kenergy by a Market Participant under a Market Agreement.</t>
  </si>
  <si>
    <t xml:space="preserve">that would result in a duplicative payment for a particular charge if Kenergy would not be liable for the </t>
  </si>
  <si>
    <r>
      <rPr>
        <b/>
        <i/>
        <u val="single"/>
        <sz val="12"/>
        <color theme="1"/>
        <rFont val="Calibri"/>
        <family val="2"/>
        <scheme val="minor"/>
      </rPr>
      <t>Market Invoices -</t>
    </r>
    <r>
      <rPr>
        <sz val="12"/>
        <color theme="1"/>
        <rFont val="Calibri"/>
        <family val="2"/>
        <scheme val="minor"/>
      </rPr>
      <t xml:space="preserve"> Kenergy will bill Century on or before the third business day following receipt by Kenergy of an </t>
    </r>
  </si>
  <si>
    <r>
      <rPr>
        <b/>
        <i/>
        <u val="single"/>
        <sz val="12"/>
        <color theme="1"/>
        <rFont val="Calibri"/>
        <family val="2"/>
        <scheme val="minor"/>
      </rPr>
      <t>Monthly Invoices for other Amounts.</t>
    </r>
    <r>
      <rPr>
        <sz val="12"/>
        <color theme="1"/>
        <rFont val="Calibri"/>
        <family val="2"/>
        <scheme val="minor"/>
      </rPr>
      <t xml:space="preserve">  Kenergy shall bill Century on or before the 15th Business Day of each month</t>
    </r>
  </si>
  <si>
    <r>
      <rPr>
        <b/>
        <i/>
        <u val="single"/>
        <sz val="12"/>
        <color theme="1"/>
        <rFont val="Calibri"/>
        <family val="2"/>
        <scheme val="minor"/>
      </rPr>
      <t>Market Invoices -</t>
    </r>
    <r>
      <rPr>
        <sz val="12"/>
        <color theme="1"/>
        <rFont val="Calibri"/>
        <family val="2"/>
        <scheme val="minor"/>
      </rPr>
      <t xml:space="preserve"> Big Rivers shall bill Kenergy on or before the third business day following receipt by Big Rivers of an </t>
    </r>
  </si>
  <si>
    <t>invoice from the RTO or ISO for any amounts invoiced with respect to service to Big Rivers on behalf of Kenergy</t>
  </si>
  <si>
    <t>plus any other amounts then due and owing .  Kenergy shall pay Big Rivers or its designee on the second Business Day</t>
  </si>
  <si>
    <t>following Kenergy's receipt of the bill under this Section.</t>
  </si>
  <si>
    <r>
      <rPr>
        <b/>
        <i/>
        <u val="single"/>
        <sz val="12"/>
        <color theme="1"/>
        <rFont val="Calibri"/>
        <family val="2"/>
        <scheme val="minor"/>
      </rPr>
      <t xml:space="preserve">Monthly Invoices for other Amounts. </t>
    </r>
    <r>
      <rPr>
        <sz val="12"/>
        <color theme="1"/>
        <rFont val="Calibri"/>
        <family val="2"/>
        <scheme val="minor"/>
      </rPr>
      <t xml:space="preserve"> Big Rivers shall bill Kenergy on or before the 15th Business Day of each month</t>
    </r>
  </si>
  <si>
    <t xml:space="preserve">that would result in a duplicative payment for a particular charge if Big Rivers would not be liable for the </t>
  </si>
  <si>
    <t xml:space="preserve">amounts then due and owing to Big Rivers such portion of the monthly Charge and any other amounts due and  owing  </t>
  </si>
  <si>
    <t xml:space="preserve">following the 24th of the month following the Billing Month or such earlier date of such month on which the </t>
  </si>
  <si>
    <t>Member's payment to Big Rivers is due.</t>
  </si>
  <si>
    <r>
      <rPr>
        <u val="single"/>
        <sz val="12"/>
        <color theme="1"/>
        <rFont val="Calibri"/>
        <family val="2"/>
        <scheme val="minor"/>
      </rPr>
      <t>Taxes.</t>
    </r>
    <r>
      <rPr>
        <sz val="12"/>
        <color theme="1"/>
        <rFont val="Calibri"/>
        <family val="2"/>
        <scheme val="minor"/>
      </rPr>
      <t xml:space="preserve">  No state or local sales, excise, gross receipts or other taxes are included in the charges and credits</t>
    </r>
  </si>
  <si>
    <r>
      <rPr>
        <u val="single"/>
        <sz val="12"/>
        <color theme="1"/>
        <rFont val="Calibri"/>
        <family val="2"/>
        <scheme val="minor"/>
      </rPr>
      <t>No Duplication.</t>
    </r>
    <r>
      <rPr>
        <sz val="12"/>
        <color theme="1"/>
        <rFont val="Calibri"/>
        <family val="2"/>
        <scheme val="minor"/>
      </rPr>
      <t xml:space="preserve">  Subject to the provisions of Section 5.4, the Monthly Charge shall not include any item</t>
    </r>
  </si>
  <si>
    <t xml:space="preserve">  Excess Energy </t>
  </si>
  <si>
    <t xml:space="preserve">  Other Amounts</t>
  </si>
  <si>
    <t>4.1(a)(ii)(2)</t>
  </si>
  <si>
    <t>Total Amount Due</t>
  </si>
  <si>
    <t xml:space="preserve">Due and payable </t>
  </si>
  <si>
    <t>Big Rivers Electric Corp.</t>
  </si>
  <si>
    <t>201 Third Street</t>
  </si>
  <si>
    <t>P. O. Box 24</t>
  </si>
  <si>
    <t>Henderson, KY   42419</t>
  </si>
  <si>
    <t>6402 Old Corydon Road</t>
  </si>
  <si>
    <t>Henderson, KY   42420</t>
  </si>
  <si>
    <t>Kenergy Corp</t>
  </si>
  <si>
    <t xml:space="preserve">                                                                                   Contact information:</t>
  </si>
  <si>
    <t xml:space="preserve">                                                                                   Mike Mattox - 270-844-6155</t>
  </si>
  <si>
    <t xml:space="preserve">                                                                                   Erin Spence - 270-844-6156 </t>
  </si>
  <si>
    <t>espence@bigrivers.com</t>
  </si>
  <si>
    <t>mmattox@bigrivers.com</t>
  </si>
  <si>
    <t>Hawesville, KY   42348</t>
  </si>
  <si>
    <t>to Kenergy in immediately available funds to an account designated in the Lockbox Agreement on the Business Day</t>
  </si>
  <si>
    <t>Kenergy Corp                                          Invoice No. 245</t>
  </si>
  <si>
    <t>6402 Old Corydon Road                                          September 23, 2013</t>
  </si>
  <si>
    <t>Century Aluminum Company                Invoice 245</t>
  </si>
  <si>
    <t>P. O. Box 500                                                            September 23, 2013</t>
  </si>
  <si>
    <t>September 25, 2013</t>
  </si>
  <si>
    <t>Other Amounts</t>
  </si>
  <si>
    <t>4.5.10/4.6.11</t>
  </si>
  <si>
    <t xml:space="preserve">    Exhibit A/B</t>
  </si>
  <si>
    <t xml:space="preserve">     </t>
  </si>
  <si>
    <t>ACES Fee</t>
  </si>
  <si>
    <t>NERC/SERC</t>
  </si>
  <si>
    <t>NRCO</t>
  </si>
  <si>
    <t>EPA Title V Permit Fees</t>
  </si>
  <si>
    <t>Total Exhibit A/B</t>
  </si>
  <si>
    <t>4.5.8/ 4.6.9</t>
  </si>
  <si>
    <t>KE</t>
  </si>
  <si>
    <t>BR</t>
  </si>
  <si>
    <t>Henderson, KY   42420                                             Operating Days 8-20 through 8-31</t>
  </si>
  <si>
    <t>State Route 271                                                       Operating Days 8-20 through 8-31</t>
  </si>
  <si>
    <t>Transmission Services (AREF#NL1314)</t>
  </si>
  <si>
    <t xml:space="preserve">  4.5.9</t>
  </si>
  <si>
    <t>1/4 FTE</t>
  </si>
  <si>
    <t>Credit for BREC Transmission Revenue attributable to AREF #NL1314</t>
  </si>
  <si>
    <t xml:space="preserve"> $                     -  </t>
  </si>
  <si>
    <t xml:space="preserve"> Total </t>
  </si>
  <si>
    <t>amounts then due and owing to Kenergy in immediately available funds to an account designated in the Lockbox</t>
  </si>
  <si>
    <t>Electric Service Agreement/Arrangement and Procurement Agreement</t>
  </si>
  <si>
    <t>MISO settlement Statement Activity</t>
  </si>
  <si>
    <t>Costs charged to Kenergy under the APA, including any tax liability of Big Rivers resulting from Surplus Sales.</t>
  </si>
  <si>
    <t>Charges for any other services required to be purchased by Kenergy to serve Century.</t>
  </si>
  <si>
    <t>The Excess Energy Rate multiplied by the amount of Energy in excess of 492MW in any Hour.</t>
  </si>
  <si>
    <t xml:space="preserve">Other out-of-pocket Costs payable to Kenergy to another Person that are incurred or committed to by </t>
  </si>
  <si>
    <t>Kenergy in connection with or arising out of the Transaction, including (a) Indemnified Liabilities, (b) any</t>
  </si>
  <si>
    <t>settlements (including such services provided by ACES (formerly ACES Power Marketing)).</t>
  </si>
  <si>
    <t>The cost of one-quarter (0.25) full-time-equivalent employee of Big Rivers, to assist in the administration</t>
  </si>
  <si>
    <t xml:space="preserve">Other out-of-pocket Costs payable to Big Rivers to another Person that are incurred or committed to by </t>
  </si>
  <si>
    <t>Big Rivers in connection with or arising out of the Transaction, including (a) Indemnified Liabilities, (b)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</si>
</sst>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</cellStyleXfs>
  <cellXfs count="110">
    <xf numFmtId="0" fontId="0" fillId="0" borderId="0" xfId="0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3" fillId="0" borderId="0" xfId="0" applyFont="1"/>
    <xf numFmtId="44" fontId="7" fillId="2" borderId="0" xfId="0" applyNumberFormat="1" applyFont="1" applyFill="1"/>
    <xf numFmtId="0" fontId="7" fillId="2" borderId="0" xfId="0" applyFont="1" applyFill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3" fillId="3" borderId="0" xfId="0" applyFont="1" applyFill="1"/>
    <xf numFmtId="0" fontId="7" fillId="3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3" fillId="0" borderId="0" xfId="0" applyFont="1" applyFill="1"/>
    <xf numFmtId="0" fontId="7" fillId="2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7" fillId="2" borderId="4" xfId="0" applyFont="1" applyFill="1" applyBorder="1"/>
    <xf numFmtId="44" fontId="7" fillId="2" borderId="5" xfId="0" applyNumberFormat="1" applyFont="1" applyFill="1" applyBorder="1"/>
    <xf numFmtId="44" fontId="7" fillId="2" borderId="6" xfId="0" applyNumberFormat="1" applyFont="1" applyFill="1" applyBorder="1"/>
    <xf numFmtId="0" fontId="0" fillId="2" borderId="7" xfId="0" applyFill="1" applyBorder="1"/>
    <xf numFmtId="0" fontId="7" fillId="2" borderId="7" xfId="0" applyFont="1" applyFill="1" applyBorder="1"/>
    <xf numFmtId="44" fontId="7" fillId="2" borderId="8" xfId="0" applyNumberFormat="1" applyFont="1" applyFill="1" applyBorder="1"/>
    <xf numFmtId="0" fontId="7" fillId="4" borderId="0" xfId="0" applyFont="1" applyFill="1"/>
    <xf numFmtId="0" fontId="0" fillId="3" borderId="0" xfId="0" applyFill="1"/>
    <xf numFmtId="44" fontId="7" fillId="0" borderId="0" xfId="0" applyNumberFormat="1" applyFont="1" applyFill="1"/>
    <xf numFmtId="44" fontId="7" fillId="0" borderId="0" xfId="0" applyNumberFormat="1" applyFont="1"/>
    <xf numFmtId="0" fontId="8" fillId="4" borderId="0" xfId="0" applyFont="1" applyFill="1"/>
    <xf numFmtId="0" fontId="15" fillId="5" borderId="0" xfId="0" applyFont="1" applyFill="1"/>
    <xf numFmtId="0" fontId="15" fillId="0" borderId="0" xfId="0" applyFont="1"/>
    <xf numFmtId="0" fontId="16" fillId="0" borderId="0" xfId="0" applyFont="1"/>
    <xf numFmtId="44" fontId="3" fillId="0" borderId="0" xfId="0" applyNumberFormat="1" applyFont="1"/>
    <xf numFmtId="0" fontId="15" fillId="6" borderId="0" xfId="0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5" fontId="12" fillId="0" borderId="0" xfId="0" applyNumberFormat="1" applyFont="1" quotePrefix="1"/>
    <xf numFmtId="0" fontId="12" fillId="0" borderId="0" xfId="0" applyFont="1"/>
    <xf numFmtId="0" fontId="12" fillId="0" borderId="7" xfId="0" applyFont="1" applyBorder="1"/>
    <xf numFmtId="0" fontId="17" fillId="0" borderId="0" xfId="22"/>
    <xf numFmtId="0" fontId="15" fillId="7" borderId="0" xfId="0" applyFont="1" applyFill="1" applyAlignment="1">
      <alignment horizontal="center"/>
    </xf>
    <xf numFmtId="0" fontId="7" fillId="2" borderId="3" xfId="0" applyFont="1" applyFill="1" applyBorder="1"/>
    <xf numFmtId="0" fontId="7" fillId="2" borderId="8" xfId="0" applyFont="1" applyFill="1" applyBorder="1"/>
    <xf numFmtId="0" fontId="7" fillId="2" borderId="6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2" xfId="0" applyFont="1" applyFill="1" applyBorder="1"/>
    <xf numFmtId="0" fontId="0" fillId="0" borderId="0" xfId="0"/>
    <xf numFmtId="44" fontId="0" fillId="0" borderId="0" xfId="16" applyNumberFormat="1" applyFont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44" fontId="0" fillId="0" borderId="0" xfId="16" applyFont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0" xfId="0" quotePrefix="1"/>
    <xf numFmtId="0" fontId="0" fillId="0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8" borderId="0" xfId="0" applyFill="1"/>
    <xf numFmtId="0" fontId="0" fillId="0" borderId="0" xfId="0" applyAlignment="1">
      <alignment horizontal="left" wrapText="1" indent="1"/>
    </xf>
    <xf numFmtId="44" fontId="0" fillId="0" borderId="0" xfId="16" applyFont="1"/>
    <xf numFmtId="44" fontId="0" fillId="0" borderId="0" xfId="0" applyNumberFormat="1"/>
    <xf numFmtId="0" fontId="2" fillId="8" borderId="0" xfId="0" applyFont="1" applyFill="1"/>
    <xf numFmtId="44" fontId="0" fillId="0" borderId="14" xfId="16" applyFont="1" applyBorder="1"/>
    <xf numFmtId="44" fontId="0" fillId="0" borderId="15" xfId="16" applyFont="1" applyBorder="1"/>
    <xf numFmtId="44" fontId="0" fillId="0" borderId="16" xfId="16" applyFont="1" applyBorder="1"/>
    <xf numFmtId="0" fontId="0" fillId="8" borderId="0" xfId="0" applyFont="1" applyFill="1"/>
    <xf numFmtId="44" fontId="0" fillId="0" borderId="0" xfId="16" applyFont="1" applyFill="1"/>
    <xf numFmtId="0" fontId="0" fillId="0" borderId="0" xfId="0" applyFont="1" applyFill="1"/>
    <xf numFmtId="0" fontId="0" fillId="8" borderId="7" xfId="0" applyFont="1" applyFill="1" applyBorder="1"/>
    <xf numFmtId="0" fontId="0" fillId="8" borderId="0" xfId="0" applyFont="1" applyFill="1" applyBorder="1"/>
    <xf numFmtId="44" fontId="0" fillId="0" borderId="0" xfId="16" applyFont="1" applyBorder="1"/>
    <xf numFmtId="0" fontId="0" fillId="0" borderId="0" xfId="0" applyFont="1" applyFill="1" applyBorder="1"/>
    <xf numFmtId="0" fontId="0" fillId="0" borderId="1" xfId="0" applyBorder="1"/>
    <xf numFmtId="0" fontId="0" fillId="8" borderId="4" xfId="0" applyFont="1" applyFill="1" applyBorder="1"/>
    <xf numFmtId="44" fontId="0" fillId="0" borderId="5" xfId="16" applyFont="1" applyBorder="1"/>
    <xf numFmtId="0" fontId="0" fillId="0" borderId="2" xfId="0" applyBorder="1"/>
    <xf numFmtId="44" fontId="0" fillId="0" borderId="6" xfId="16" applyFont="1" applyBorder="1"/>
    <xf numFmtId="0" fontId="0" fillId="0" borderId="3" xfId="0" applyBorder="1"/>
    <xf numFmtId="44" fontId="0" fillId="0" borderId="8" xfId="16" applyFont="1" applyBorder="1"/>
    <xf numFmtId="44" fontId="18" fillId="0" borderId="0" xfId="16" applyNumberFormat="1" applyFont="1" applyFill="1"/>
    <xf numFmtId="43" fontId="0" fillId="0" borderId="0" xfId="0" applyNumberFormat="1"/>
    <xf numFmtId="39" fontId="7" fillId="0" borderId="0" xfId="0" applyNumberFormat="1" applyFont="1" applyFill="1"/>
    <xf numFmtId="39" fontId="0" fillId="0" borderId="0" xfId="0" applyNumberFormat="1"/>
    <xf numFmtId="43" fontId="2" fillId="2" borderId="0" xfId="0" applyNumberFormat="1" applyFont="1" applyFill="1"/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 2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pence@bigrivers.com" TargetMode="External" /><Relationship Id="rId2" Type="http://schemas.openxmlformats.org/officeDocument/2006/relationships/hyperlink" Target="mailto:mmattox@bigrivers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pence@bigrivers.com" TargetMode="External" /><Relationship Id="rId2" Type="http://schemas.openxmlformats.org/officeDocument/2006/relationships/hyperlink" Target="mailto:mmattox@bigrivers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2"/>
  <sheetViews>
    <sheetView view="pageBreakPreview" zoomScaleSheetLayoutView="100" workbookViewId="0" topLeftCell="A25">
      <selection activeCell="B38" sqref="B38"/>
    </sheetView>
  </sheetViews>
  <sheetFormatPr defaultColWidth="9.140625" defaultRowHeight="15"/>
  <cols>
    <col min="1" max="1" width="30.421875" style="1" customWidth="1"/>
    <col min="2" max="2" width="82.7109375" style="1" customWidth="1"/>
    <col min="3" max="3" width="25.00390625" style="1" customWidth="1"/>
    <col min="4" max="4" width="19.7109375" style="1" bestFit="1" customWidth="1"/>
    <col min="5" max="5" width="17.57421875" style="1" bestFit="1" customWidth="1"/>
    <col min="6" max="16384" width="9.140625" style="1" customWidth="1"/>
  </cols>
  <sheetData>
    <row r="1" spans="1:5" ht="21">
      <c r="A1" s="44" t="s">
        <v>122</v>
      </c>
      <c r="B1" s="41" t="s">
        <v>132</v>
      </c>
      <c r="D1" s="45" t="s">
        <v>1</v>
      </c>
      <c r="E1" s="51" t="s">
        <v>2</v>
      </c>
    </row>
    <row r="2" spans="1:2" ht="15">
      <c r="A2" s="39" t="s">
        <v>120</v>
      </c>
      <c r="B2" s="3" t="s">
        <v>133</v>
      </c>
    </row>
    <row r="3" spans="1:2" ht="15">
      <c r="A3" s="39" t="s">
        <v>121</v>
      </c>
      <c r="B3" s="3" t="s">
        <v>148</v>
      </c>
    </row>
    <row r="4" spans="1:2" ht="15">
      <c r="A4" s="39"/>
      <c r="B4" s="3" t="s">
        <v>128</v>
      </c>
    </row>
    <row r="5" spans="1:2" ht="15">
      <c r="A5" s="39"/>
      <c r="B5" s="48" t="str">
        <f>'Big Rivers'!B5:C7</f>
        <v xml:space="preserve">                                                                                   Contact information:</v>
      </c>
    </row>
    <row r="6" spans="1:3" ht="15">
      <c r="A6" s="39"/>
      <c r="B6" s="3" t="str">
        <f>'Big Rivers'!B6:C8</f>
        <v xml:space="preserve">                                                                                   Erin Spence - 270-844-6156 </v>
      </c>
      <c r="C6" s="50" t="s">
        <v>126</v>
      </c>
    </row>
    <row r="7" spans="1:3" ht="15">
      <c r="A7" s="39"/>
      <c r="B7" s="3" t="str">
        <f>'Big Rivers'!B7:C9</f>
        <v xml:space="preserve">                                                                                   Mike Mattox - 270-844-6155</v>
      </c>
      <c r="C7" s="50" t="s">
        <v>127</v>
      </c>
    </row>
    <row r="9" spans="1:2" ht="18.75">
      <c r="A9" s="10" t="s">
        <v>156</v>
      </c>
      <c r="B9" s="11"/>
    </row>
    <row r="10" spans="1:5" ht="15">
      <c r="A10" s="8">
        <v>4.2</v>
      </c>
      <c r="B10" s="2" t="s">
        <v>0</v>
      </c>
      <c r="C10" s="2"/>
      <c r="D10" s="2"/>
      <c r="E10" s="2"/>
    </row>
    <row r="11" spans="1:5" ht="15">
      <c r="A11" s="9" t="s">
        <v>30</v>
      </c>
      <c r="B11" s="2" t="s">
        <v>157</v>
      </c>
      <c r="C11" s="2"/>
      <c r="D11" s="2"/>
      <c r="E11" s="2"/>
    </row>
    <row r="12" spans="1:5" ht="15">
      <c r="A12" s="9"/>
      <c r="B12" s="2" t="s">
        <v>31</v>
      </c>
      <c r="C12" s="2"/>
      <c r="D12" s="5">
        <f>'ERIN-INPUTS'!D6</f>
        <v>0</v>
      </c>
      <c r="E12" s="5">
        <f>'ERIN-INPUTS'!E6</f>
        <v>0</v>
      </c>
    </row>
    <row r="13" spans="1:5" ht="15">
      <c r="A13" s="9"/>
      <c r="B13" s="2" t="s">
        <v>32</v>
      </c>
      <c r="C13" s="2"/>
      <c r="D13" s="2"/>
      <c r="E13" s="2"/>
    </row>
    <row r="14" spans="1:5" ht="15">
      <c r="A14" s="9"/>
      <c r="B14" s="2" t="s">
        <v>33</v>
      </c>
      <c r="C14" s="2"/>
      <c r="D14" s="5">
        <f>'ERIN-INPUTS'!D8</f>
        <v>0</v>
      </c>
      <c r="E14" s="2"/>
    </row>
    <row r="15" spans="1:5" ht="15">
      <c r="A15" s="9"/>
      <c r="B15" s="2" t="s">
        <v>34</v>
      </c>
      <c r="C15" s="2"/>
      <c r="D15" s="5">
        <f>'ERIN-INPUTS'!D9</f>
        <v>0</v>
      </c>
      <c r="E15" s="2"/>
    </row>
    <row r="16" spans="1:5" ht="15">
      <c r="A16" s="9" t="s">
        <v>11</v>
      </c>
      <c r="B16" s="2" t="s">
        <v>149</v>
      </c>
      <c r="C16" s="2"/>
      <c r="D16" s="2"/>
      <c r="E16" s="5">
        <f>'ERIN-INPUTS'!E10</f>
        <v>299189.93032258056</v>
      </c>
    </row>
    <row r="17" spans="1:5" ht="15">
      <c r="A17" s="9" t="s">
        <v>12</v>
      </c>
      <c r="B17" s="2" t="s">
        <v>35</v>
      </c>
      <c r="C17" s="2"/>
      <c r="D17" s="2"/>
      <c r="E17" s="5">
        <f>'Big Rivers'!F17</f>
        <v>33559.75</v>
      </c>
    </row>
    <row r="18" spans="1:5" ht="15">
      <c r="A18" s="8">
        <v>4.3</v>
      </c>
      <c r="B18" s="2" t="s">
        <v>14</v>
      </c>
      <c r="C18" s="2"/>
      <c r="D18" s="5">
        <f>'ERIN-INPUTS'!D12</f>
        <v>0</v>
      </c>
      <c r="E18" s="5">
        <f>'ERIN-INPUTS'!E12</f>
        <v>0</v>
      </c>
    </row>
    <row r="19" spans="1:5" ht="15">
      <c r="A19" s="8">
        <v>4.4</v>
      </c>
      <c r="B19" s="2" t="s">
        <v>15</v>
      </c>
      <c r="C19" s="2"/>
      <c r="D19" s="2"/>
      <c r="E19" s="5">
        <f>'ERIN-INPUTS'!E13</f>
        <v>1073.6823303143237</v>
      </c>
    </row>
    <row r="20" spans="1:5" ht="15">
      <c r="A20" s="8">
        <v>4.5</v>
      </c>
      <c r="B20" s="2" t="s">
        <v>17</v>
      </c>
      <c r="C20" s="2"/>
      <c r="D20" s="2"/>
      <c r="E20" s="5">
        <f>'ERIN-INPUTS'!E14</f>
        <v>8905.7</v>
      </c>
    </row>
    <row r="21" spans="1:5" ht="18.75">
      <c r="A21" s="15" t="s">
        <v>78</v>
      </c>
      <c r="B21" s="16"/>
      <c r="C21" s="14"/>
      <c r="D21" s="14"/>
      <c r="E21" s="14"/>
    </row>
    <row r="22" spans="1:5" ht="15">
      <c r="A22" s="12">
        <v>4.6</v>
      </c>
      <c r="B22" s="13" t="s">
        <v>79</v>
      </c>
      <c r="C22" s="14"/>
      <c r="D22" s="14"/>
      <c r="E22" s="14"/>
    </row>
    <row r="23" spans="1:5" ht="15">
      <c r="A23" s="18" t="s">
        <v>36</v>
      </c>
      <c r="B23" s="14" t="s">
        <v>93</v>
      </c>
      <c r="C23" s="14"/>
      <c r="D23" s="14"/>
      <c r="E23" s="14"/>
    </row>
    <row r="24" spans="1:5" ht="15">
      <c r="A24" s="18" t="s">
        <v>37</v>
      </c>
      <c r="B24" s="14" t="s">
        <v>158</v>
      </c>
      <c r="C24" s="22"/>
      <c r="D24" s="14"/>
      <c r="E24" s="37">
        <f>'ERIN-INPUTS'!E15</f>
        <v>1542.56</v>
      </c>
    </row>
    <row r="25" spans="1:5" ht="15">
      <c r="A25" s="18" t="s">
        <v>38</v>
      </c>
      <c r="B25" s="14" t="s">
        <v>70</v>
      </c>
      <c r="C25" s="14"/>
      <c r="D25" s="14"/>
      <c r="E25" s="14"/>
    </row>
    <row r="26" spans="1:5" ht="15">
      <c r="A26" s="18" t="s">
        <v>39</v>
      </c>
      <c r="B26" s="14" t="s">
        <v>53</v>
      </c>
      <c r="C26" s="14"/>
      <c r="D26" s="14"/>
      <c r="E26" s="14"/>
    </row>
    <row r="27" spans="1:5" ht="15">
      <c r="A27" s="18" t="s">
        <v>40</v>
      </c>
      <c r="B27" s="14" t="s">
        <v>54</v>
      </c>
      <c r="C27" s="14"/>
      <c r="D27" s="14"/>
      <c r="E27" s="105">
        <v>7477.07</v>
      </c>
    </row>
    <row r="28" spans="1:5" ht="15">
      <c r="A28" s="18"/>
      <c r="B28" s="14" t="s">
        <v>94</v>
      </c>
      <c r="C28" s="14"/>
      <c r="D28" s="14"/>
      <c r="E28" s="14"/>
    </row>
    <row r="29" spans="1:5" ht="15">
      <c r="A29" s="18"/>
      <c r="B29" s="14" t="s">
        <v>56</v>
      </c>
      <c r="C29" s="14"/>
      <c r="D29" s="14"/>
      <c r="E29" s="14"/>
    </row>
    <row r="30" spans="1:5" ht="15">
      <c r="A30" s="14"/>
      <c r="B30" s="14" t="s">
        <v>55</v>
      </c>
      <c r="C30" s="14"/>
      <c r="D30" s="14"/>
      <c r="E30" s="14"/>
    </row>
    <row r="31" spans="1:5" ht="15">
      <c r="A31" s="18" t="s">
        <v>41</v>
      </c>
      <c r="B31" s="14" t="s">
        <v>57</v>
      </c>
      <c r="C31" s="14"/>
      <c r="D31" s="14"/>
      <c r="E31" s="14"/>
    </row>
    <row r="32" spans="1:5" ht="15">
      <c r="A32" s="18" t="s">
        <v>42</v>
      </c>
      <c r="B32" s="14" t="s">
        <v>159</v>
      </c>
      <c r="C32" s="14"/>
      <c r="D32" s="14"/>
      <c r="E32" s="14"/>
    </row>
    <row r="33" spans="1:5" ht="15">
      <c r="A33" s="18" t="s">
        <v>43</v>
      </c>
      <c r="B33" s="14" t="s">
        <v>58</v>
      </c>
      <c r="C33" s="14"/>
      <c r="D33" s="14"/>
      <c r="E33" s="14"/>
    </row>
    <row r="34" spans="1:5" ht="15">
      <c r="A34" s="18"/>
      <c r="B34" s="14" t="s">
        <v>95</v>
      </c>
      <c r="C34" s="14"/>
      <c r="D34" s="14"/>
      <c r="E34" s="14"/>
    </row>
    <row r="35" spans="1:5" ht="15">
      <c r="A35" s="21" t="s">
        <v>44</v>
      </c>
      <c r="B35" s="2" t="s">
        <v>160</v>
      </c>
      <c r="C35" s="2"/>
      <c r="D35" s="2"/>
      <c r="E35" s="5">
        <f>'ERIN-INPUTS'!E17</f>
        <v>0</v>
      </c>
    </row>
    <row r="36" spans="1:5" ht="15">
      <c r="A36" s="18" t="s">
        <v>45</v>
      </c>
      <c r="B36" s="14" t="s">
        <v>96</v>
      </c>
      <c r="C36" s="14"/>
      <c r="D36" s="14"/>
      <c r="E36" s="14"/>
    </row>
    <row r="37" spans="1:5" ht="15">
      <c r="A37" s="18" t="s">
        <v>46</v>
      </c>
      <c r="B37" s="14" t="s">
        <v>161</v>
      </c>
      <c r="C37" s="14"/>
      <c r="D37" s="14"/>
      <c r="E37" s="37">
        <f>'ERIN-INPUTS'!E24</f>
        <v>95217.29</v>
      </c>
    </row>
    <row r="38" spans="1:5" ht="15">
      <c r="A38" s="18"/>
      <c r="B38" s="14" t="s">
        <v>162</v>
      </c>
      <c r="C38" s="14"/>
      <c r="D38" s="14"/>
      <c r="E38" s="14"/>
    </row>
    <row r="39" spans="1:5" ht="15">
      <c r="A39" s="14"/>
      <c r="B39" s="14" t="s">
        <v>59</v>
      </c>
      <c r="C39" s="14"/>
      <c r="D39" s="14"/>
      <c r="E39" s="14"/>
    </row>
    <row r="40" spans="1:5" ht="15">
      <c r="A40" s="14"/>
      <c r="B40" s="14" t="s">
        <v>60</v>
      </c>
      <c r="C40" s="14"/>
      <c r="D40" s="14"/>
      <c r="E40" s="14"/>
    </row>
    <row r="41" spans="1:5" ht="15">
      <c r="A41" s="14"/>
      <c r="B41" s="14" t="s">
        <v>92</v>
      </c>
      <c r="C41" s="14"/>
      <c r="D41" s="14"/>
      <c r="E41" s="14"/>
    </row>
    <row r="42" spans="1:5" ht="15">
      <c r="A42" s="14"/>
      <c r="B42" s="14" t="s">
        <v>61</v>
      </c>
      <c r="C42" s="14"/>
      <c r="D42" s="14"/>
      <c r="E42" s="37"/>
    </row>
    <row r="43" spans="1:5" ht="15">
      <c r="A43" s="19">
        <v>4.7</v>
      </c>
      <c r="B43" s="14" t="s">
        <v>109</v>
      </c>
      <c r="C43" s="14"/>
      <c r="D43" s="14"/>
      <c r="E43" s="14"/>
    </row>
    <row r="44" spans="1:5" ht="15">
      <c r="A44" s="19"/>
      <c r="B44" s="14" t="s">
        <v>63</v>
      </c>
      <c r="C44" s="14"/>
      <c r="D44" s="14"/>
      <c r="E44" s="14"/>
    </row>
    <row r="45" spans="1:5" ht="15">
      <c r="A45" s="19"/>
      <c r="B45" s="14" t="s">
        <v>64</v>
      </c>
      <c r="C45" s="14"/>
      <c r="D45" s="14"/>
      <c r="E45" s="14"/>
    </row>
    <row r="46" spans="1:5" ht="15">
      <c r="A46" s="19">
        <v>4.8</v>
      </c>
      <c r="B46" s="14" t="s">
        <v>110</v>
      </c>
      <c r="C46" s="14"/>
      <c r="D46" s="14"/>
      <c r="E46" s="14"/>
    </row>
    <row r="47" spans="1:5" ht="15">
      <c r="A47" s="19"/>
      <c r="B47" s="14" t="s">
        <v>97</v>
      </c>
      <c r="C47" s="14"/>
      <c r="D47" s="14"/>
      <c r="E47" s="14"/>
    </row>
    <row r="48" ht="15">
      <c r="B48" s="1" t="s">
        <v>66</v>
      </c>
    </row>
    <row r="51" spans="1:2" ht="18.75">
      <c r="A51" s="10" t="s">
        <v>18</v>
      </c>
      <c r="B51" s="11"/>
    </row>
    <row r="52" spans="1:5" ht="15">
      <c r="A52" s="24" t="s">
        <v>19</v>
      </c>
      <c r="B52" s="24" t="s">
        <v>20</v>
      </c>
      <c r="C52" s="2"/>
      <c r="D52" s="2"/>
      <c r="E52" s="5">
        <f>'ERIN-INPUTS'!H27</f>
        <v>306460.12</v>
      </c>
    </row>
    <row r="53" spans="1:5" ht="15">
      <c r="A53" s="25" t="s">
        <v>21</v>
      </c>
      <c r="B53" s="28" t="s">
        <v>22</v>
      </c>
      <c r="C53" s="56"/>
      <c r="D53" s="55"/>
      <c r="E53" s="30" t="str">
        <f>'ERIN-INPUTS'!H28</f>
        <v xml:space="preserve"> $                     -  </v>
      </c>
    </row>
    <row r="54" spans="1:5" ht="15">
      <c r="A54" s="26" t="s">
        <v>21</v>
      </c>
      <c r="B54" s="23" t="s">
        <v>23</v>
      </c>
      <c r="C54" s="54"/>
      <c r="D54" s="57"/>
      <c r="E54" s="31" t="str">
        <f>'ERIN-INPUTS'!H29</f>
        <v xml:space="preserve"> $                     -  </v>
      </c>
    </row>
    <row r="55" spans="1:5" ht="15">
      <c r="A55" s="26" t="s">
        <v>21</v>
      </c>
      <c r="B55" s="23" t="s">
        <v>24</v>
      </c>
      <c r="C55" s="54"/>
      <c r="D55" s="57"/>
      <c r="E55" s="31" t="str">
        <f>'ERIN-INPUTS'!H30</f>
        <v xml:space="preserve"> $                     -  </v>
      </c>
    </row>
    <row r="56" spans="1:5" ht="15">
      <c r="A56" s="27" t="s">
        <v>21</v>
      </c>
      <c r="B56" s="32" t="s">
        <v>25</v>
      </c>
      <c r="C56" s="53"/>
      <c r="D56" s="52"/>
      <c r="E56" s="34" t="str">
        <f>'ERIN-INPUTS'!H31</f>
        <v xml:space="preserve"> $                     -  </v>
      </c>
    </row>
    <row r="57" spans="1:5" ht="15">
      <c r="A57" s="24" t="s">
        <v>26</v>
      </c>
      <c r="B57" s="24" t="s">
        <v>152</v>
      </c>
      <c r="C57" s="24"/>
      <c r="D57" s="24"/>
      <c r="E57" s="5">
        <f>'ERIN-INPUTS'!H32</f>
        <v>-249008.61</v>
      </c>
    </row>
    <row r="58" spans="1:5" ht="15">
      <c r="A58" s="24" t="s">
        <v>113</v>
      </c>
      <c r="B58" s="24" t="s">
        <v>27</v>
      </c>
      <c r="C58" s="24"/>
      <c r="D58" s="24"/>
      <c r="E58" s="5">
        <f>'ERIN-INPUTS'!H33</f>
        <v>0</v>
      </c>
    </row>
    <row r="59" spans="1:5" ht="15">
      <c r="A59" s="24" t="s">
        <v>28</v>
      </c>
      <c r="B59" s="24" t="s">
        <v>29</v>
      </c>
      <c r="C59" s="24"/>
      <c r="D59" s="24"/>
      <c r="E59" s="5">
        <f>'ERIN-INPUTS'!H34</f>
        <v>0</v>
      </c>
    </row>
    <row r="61" spans="2:5" ht="18.75">
      <c r="B61" s="4" t="str">
        <f>'Big Rivers'!B61</f>
        <v>Total Amount Due</v>
      </c>
      <c r="C61" s="43"/>
      <c r="D61" s="43">
        <f>SUM(D10:D60)</f>
        <v>0</v>
      </c>
      <c r="E61" s="43">
        <f>SUM(E10:E60)</f>
        <v>504417.4926528948</v>
      </c>
    </row>
    <row r="63" spans="1:2" ht="15">
      <c r="A63" s="7">
        <v>5.1</v>
      </c>
      <c r="B63" s="1" t="s">
        <v>98</v>
      </c>
    </row>
    <row r="64" spans="1:2" ht="15">
      <c r="A64" s="7"/>
      <c r="B64" s="1" t="s">
        <v>50</v>
      </c>
    </row>
    <row r="65" spans="1:2" ht="15">
      <c r="A65" s="7"/>
      <c r="B65" s="1" t="s">
        <v>51</v>
      </c>
    </row>
    <row r="66" spans="1:2" ht="15">
      <c r="A66" s="7"/>
      <c r="B66" s="1" t="s">
        <v>52</v>
      </c>
    </row>
    <row r="67" spans="1:4" ht="15">
      <c r="A67" s="7"/>
      <c r="B67" s="46" t="str">
        <f>'Big Rivers'!B67</f>
        <v xml:space="preserve">Due and payable </v>
      </c>
      <c r="D67" s="47" t="str">
        <f>'Big Rivers'!E67</f>
        <v>September 25, 2013</v>
      </c>
    </row>
    <row r="68" spans="1:2" ht="15">
      <c r="A68" s="7">
        <v>5.2</v>
      </c>
      <c r="B68" s="1" t="s">
        <v>99</v>
      </c>
    </row>
    <row r="69" ht="15">
      <c r="B69" s="1" t="s">
        <v>47</v>
      </c>
    </row>
    <row r="70" ht="15">
      <c r="B70" s="1" t="s">
        <v>155</v>
      </c>
    </row>
    <row r="71" ht="15">
      <c r="B71" s="1" t="s">
        <v>48</v>
      </c>
    </row>
    <row r="72" ht="15">
      <c r="B72" s="1" t="s">
        <v>49</v>
      </c>
    </row>
  </sheetData>
  <hyperlinks>
    <hyperlink ref="C6" r:id="rId1" display="mailto:espence@bigrivers.com"/>
    <hyperlink ref="C7" r:id="rId2" display="mailto:mmattox@bigrivers.com"/>
  </hyperlinks>
  <printOptions/>
  <pageMargins left="0.7" right="0.7" top="1.25" bottom="0.75" header="0.3" footer="0.3"/>
  <pageSetup fitToHeight="3" horizontalDpi="600" verticalDpi="600" orientation="portrait" scale="4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tabSelected="1" view="pageBreakPreview" zoomScaleSheetLayoutView="100" workbookViewId="0" topLeftCell="A19">
      <selection activeCell="B37" sqref="B37"/>
    </sheetView>
  </sheetViews>
  <sheetFormatPr defaultColWidth="9.140625" defaultRowHeight="15"/>
  <cols>
    <col min="1" max="1" width="32.00390625" style="1" customWidth="1"/>
    <col min="2" max="2" width="80.8515625" style="1" customWidth="1"/>
    <col min="3" max="3" width="18.57421875" style="1" customWidth="1"/>
    <col min="4" max="4" width="3.57421875" style="1" customWidth="1"/>
    <col min="5" max="5" width="19.7109375" style="1" bestFit="1" customWidth="1"/>
    <col min="6" max="6" width="18.00390625" style="1" customWidth="1"/>
    <col min="7" max="16384" width="9.140625" style="1" customWidth="1"/>
  </cols>
  <sheetData>
    <row r="1" spans="1:6" ht="21">
      <c r="A1" s="40" t="s">
        <v>116</v>
      </c>
      <c r="B1" s="41" t="s">
        <v>130</v>
      </c>
      <c r="C1" s="41"/>
      <c r="E1" s="45" t="s">
        <v>1</v>
      </c>
      <c r="F1" s="51" t="s">
        <v>2</v>
      </c>
    </row>
    <row r="2" spans="1:8" ht="21">
      <c r="A2" s="39" t="s">
        <v>117</v>
      </c>
      <c r="B2" s="3" t="s">
        <v>131</v>
      </c>
      <c r="C2" s="3"/>
      <c r="H2" s="44"/>
    </row>
    <row r="3" spans="1:8" ht="15">
      <c r="A3" s="39" t="s">
        <v>118</v>
      </c>
      <c r="B3" s="3" t="s">
        <v>147</v>
      </c>
      <c r="C3" s="3"/>
      <c r="H3" s="39"/>
    </row>
    <row r="4" spans="1:8" ht="15">
      <c r="A4" s="39" t="s">
        <v>119</v>
      </c>
      <c r="B4" s="3"/>
      <c r="C4" s="3"/>
      <c r="H4" s="39"/>
    </row>
    <row r="5" spans="1:3" ht="15">
      <c r="A5" s="39"/>
      <c r="B5" s="49" t="s">
        <v>123</v>
      </c>
      <c r="C5" s="3"/>
    </row>
    <row r="6" spans="1:3" ht="15">
      <c r="A6" s="39"/>
      <c r="B6" s="3" t="s">
        <v>125</v>
      </c>
      <c r="C6" s="50" t="s">
        <v>126</v>
      </c>
    </row>
    <row r="7" spans="1:3" ht="15">
      <c r="A7" s="39"/>
      <c r="B7" s="3" t="s">
        <v>124</v>
      </c>
      <c r="C7" s="50" t="s">
        <v>127</v>
      </c>
    </row>
    <row r="9" spans="1:3" ht="18.75">
      <c r="A9" s="10" t="s">
        <v>156</v>
      </c>
      <c r="B9" s="11"/>
      <c r="C9" s="11"/>
    </row>
    <row r="10" spans="1:6" ht="15">
      <c r="A10" s="8">
        <v>4.2</v>
      </c>
      <c r="B10" s="2" t="s">
        <v>0</v>
      </c>
      <c r="C10" s="2"/>
      <c r="D10" s="2"/>
      <c r="E10" s="2"/>
      <c r="F10" s="2"/>
    </row>
    <row r="11" spans="1:6" ht="15">
      <c r="A11" s="9" t="s">
        <v>30</v>
      </c>
      <c r="B11" s="2" t="s">
        <v>157</v>
      </c>
      <c r="C11" s="2"/>
      <c r="D11" s="2"/>
      <c r="E11" s="5"/>
      <c r="F11" s="5"/>
    </row>
    <row r="12" spans="1:6" ht="15">
      <c r="A12" s="9"/>
      <c r="B12" s="2" t="s">
        <v>31</v>
      </c>
      <c r="C12" s="2"/>
      <c r="D12" s="2"/>
      <c r="E12" s="5">
        <f>'ERIN-INPUTS'!D6</f>
        <v>0</v>
      </c>
      <c r="F12" s="5">
        <f>'ERIN-INPUTS'!E6</f>
        <v>0</v>
      </c>
    </row>
    <row r="13" spans="1:6" ht="15">
      <c r="A13" s="9"/>
      <c r="B13" s="2" t="s">
        <v>32</v>
      </c>
      <c r="C13" s="2"/>
      <c r="D13" s="2"/>
      <c r="E13" s="2"/>
      <c r="F13" s="5"/>
    </row>
    <row r="14" spans="1:6" ht="15">
      <c r="A14" s="9"/>
      <c r="B14" s="2" t="s">
        <v>33</v>
      </c>
      <c r="C14" s="2"/>
      <c r="D14" s="2"/>
      <c r="E14" s="5">
        <f>'ERIN-INPUTS'!D8</f>
        <v>0</v>
      </c>
      <c r="F14" s="2"/>
    </row>
    <row r="15" spans="1:6" ht="15">
      <c r="A15" s="9"/>
      <c r="B15" s="2" t="s">
        <v>34</v>
      </c>
      <c r="C15" s="2"/>
      <c r="D15" s="2"/>
      <c r="E15" s="5">
        <f>'ERIN-INPUTS'!D9</f>
        <v>0</v>
      </c>
      <c r="F15" s="2"/>
    </row>
    <row r="16" spans="1:6" ht="15">
      <c r="A16" s="9" t="s">
        <v>11</v>
      </c>
      <c r="B16" s="2" t="s">
        <v>149</v>
      </c>
      <c r="C16" s="2"/>
      <c r="D16" s="2"/>
      <c r="E16" s="2">
        <f>'ERIN-INPUTS'!D10</f>
        <v>0</v>
      </c>
      <c r="F16" s="5">
        <f>'ERIN-INPUTS'!E10</f>
        <v>299189.93032258056</v>
      </c>
    </row>
    <row r="17" spans="1:6" ht="15">
      <c r="A17" s="9" t="s">
        <v>12</v>
      </c>
      <c r="B17" s="2" t="s">
        <v>35</v>
      </c>
      <c r="C17" s="2"/>
      <c r="D17" s="2"/>
      <c r="E17" s="2">
        <f>'ERIN-INPUTS'!D11</f>
        <v>0</v>
      </c>
      <c r="F17" s="5">
        <f>'ERIN-INPUTS'!E11</f>
        <v>33559.75</v>
      </c>
    </row>
    <row r="18" spans="1:6" ht="15">
      <c r="A18" s="8">
        <v>4.3</v>
      </c>
      <c r="B18" s="2" t="s">
        <v>14</v>
      </c>
      <c r="C18" s="2"/>
      <c r="D18" s="2"/>
      <c r="E18" s="5">
        <f>'ERIN-INPUTS'!D12</f>
        <v>0</v>
      </c>
      <c r="F18" s="5">
        <f>'ERIN-INPUTS'!E12</f>
        <v>0</v>
      </c>
    </row>
    <row r="19" spans="1:6" ht="15">
      <c r="A19" s="8">
        <v>4.4</v>
      </c>
      <c r="B19" s="2" t="s">
        <v>15</v>
      </c>
      <c r="C19" s="2"/>
      <c r="D19" s="2"/>
      <c r="E19" s="2"/>
      <c r="F19" s="5">
        <f>'ERIN-INPUTS'!E13</f>
        <v>1073.6823303143237</v>
      </c>
    </row>
    <row r="20" spans="1:6" ht="15">
      <c r="A20" s="8">
        <v>4.5</v>
      </c>
      <c r="B20" s="2" t="s">
        <v>17</v>
      </c>
      <c r="C20" s="2"/>
      <c r="D20" s="2"/>
      <c r="E20" s="2"/>
      <c r="F20" s="5">
        <v>0</v>
      </c>
    </row>
    <row r="21" spans="1:3" ht="18.75">
      <c r="A21" s="15" t="s">
        <v>80</v>
      </c>
      <c r="B21" s="16"/>
      <c r="C21" s="16"/>
    </row>
    <row r="22" spans="1:3" ht="15">
      <c r="A22" s="12">
        <v>4.5</v>
      </c>
      <c r="B22" s="13" t="s">
        <v>79</v>
      </c>
      <c r="C22" s="13"/>
    </row>
    <row r="23" spans="1:3" ht="15">
      <c r="A23" s="17" t="s">
        <v>67</v>
      </c>
      <c r="B23" s="14" t="s">
        <v>68</v>
      </c>
      <c r="C23" s="14"/>
    </row>
    <row r="24" spans="1:3" ht="15">
      <c r="A24" s="17" t="s">
        <v>69</v>
      </c>
      <c r="B24" s="14" t="s">
        <v>70</v>
      </c>
      <c r="C24" s="14"/>
    </row>
    <row r="25" spans="1:3" ht="15">
      <c r="A25" s="17" t="s">
        <v>71</v>
      </c>
      <c r="B25" s="14" t="s">
        <v>53</v>
      </c>
      <c r="C25" s="14"/>
    </row>
    <row r="26" spans="1:3" ht="15">
      <c r="A26" s="17" t="s">
        <v>72</v>
      </c>
      <c r="B26" s="14" t="s">
        <v>73</v>
      </c>
      <c r="C26" s="14"/>
    </row>
    <row r="27" spans="1:3" ht="15">
      <c r="A27" s="17"/>
      <c r="B27" s="14" t="s">
        <v>74</v>
      </c>
      <c r="C27" s="14"/>
    </row>
    <row r="28" spans="1:3" ht="15">
      <c r="A28" s="17" t="s">
        <v>75</v>
      </c>
      <c r="B28" s="14" t="s">
        <v>57</v>
      </c>
      <c r="C28" s="14"/>
    </row>
    <row r="29" spans="1:3" ht="15">
      <c r="A29" s="17" t="s">
        <v>76</v>
      </c>
      <c r="B29" s="14" t="s">
        <v>91</v>
      </c>
      <c r="C29" s="14"/>
    </row>
    <row r="30" spans="1:3" ht="15">
      <c r="A30" s="17"/>
      <c r="B30" s="14" t="s">
        <v>77</v>
      </c>
      <c r="C30" s="14"/>
    </row>
    <row r="31" spans="1:3" ht="15">
      <c r="A31" s="18"/>
      <c r="B31" s="14" t="s">
        <v>163</v>
      </c>
      <c r="C31" s="14"/>
    </row>
    <row r="32" spans="1:3" ht="15">
      <c r="A32" s="17" t="s">
        <v>81</v>
      </c>
      <c r="B32" s="14" t="s">
        <v>58</v>
      </c>
      <c r="C32" s="14"/>
    </row>
    <row r="33" spans="1:3" ht="15">
      <c r="A33" s="17"/>
      <c r="B33" s="20" t="s">
        <v>90</v>
      </c>
      <c r="C33" s="20"/>
    </row>
    <row r="34" spans="1:6" ht="15">
      <c r="A34" s="9" t="s">
        <v>82</v>
      </c>
      <c r="B34" s="2" t="s">
        <v>160</v>
      </c>
      <c r="C34" s="2"/>
      <c r="D34" s="2"/>
      <c r="E34" s="2"/>
      <c r="F34" s="5">
        <f>'ERIN-INPUTS'!E17</f>
        <v>0</v>
      </c>
    </row>
    <row r="35" spans="1:6" ht="15">
      <c r="A35" s="17" t="s">
        <v>83</v>
      </c>
      <c r="B35" s="14" t="s">
        <v>164</v>
      </c>
      <c r="C35" s="14"/>
      <c r="F35" s="38">
        <f>'ERIN-INPUTS'!E15</f>
        <v>1542.56</v>
      </c>
    </row>
    <row r="36" spans="1:6" ht="15">
      <c r="A36" s="17" t="s">
        <v>84</v>
      </c>
      <c r="B36" s="14" t="s">
        <v>165</v>
      </c>
      <c r="C36" s="14"/>
      <c r="F36" s="38">
        <f>'ERIN-INPUTS'!E24</f>
        <v>95217.29</v>
      </c>
    </row>
    <row r="37" spans="1:3" ht="15">
      <c r="A37" s="17"/>
      <c r="B37" s="14" t="s">
        <v>166</v>
      </c>
      <c r="C37" s="14"/>
    </row>
    <row r="38" spans="1:3" ht="15">
      <c r="A38" s="17"/>
      <c r="B38" s="14" t="s">
        <v>59</v>
      </c>
      <c r="C38" s="14"/>
    </row>
    <row r="39" spans="1:3" ht="15">
      <c r="A39" s="17"/>
      <c r="B39" s="14" t="s">
        <v>60</v>
      </c>
      <c r="C39" s="14"/>
    </row>
    <row r="40" spans="1:3" ht="15">
      <c r="A40" s="17"/>
      <c r="B40" s="14" t="s">
        <v>86</v>
      </c>
      <c r="C40" s="14"/>
    </row>
    <row r="41" spans="1:3" ht="15">
      <c r="A41" s="17"/>
      <c r="B41" s="14" t="s">
        <v>87</v>
      </c>
      <c r="C41" s="14"/>
    </row>
    <row r="42" spans="1:3" ht="15">
      <c r="A42" s="14"/>
      <c r="B42" s="14" t="s">
        <v>85</v>
      </c>
      <c r="C42" s="14"/>
    </row>
    <row r="43" spans="1:6" ht="15">
      <c r="A43" s="12">
        <v>4.6</v>
      </c>
      <c r="B43" s="14" t="s">
        <v>62</v>
      </c>
      <c r="C43" s="14"/>
      <c r="F43" s="1">
        <f>'ERIN-INPUTS'!E18</f>
        <v>0</v>
      </c>
    </row>
    <row r="44" spans="1:3" ht="15">
      <c r="A44" s="12"/>
      <c r="B44" s="14" t="s">
        <v>88</v>
      </c>
      <c r="C44" s="14"/>
    </row>
    <row r="45" spans="1:3" ht="15">
      <c r="A45" s="12"/>
      <c r="B45" s="14" t="s">
        <v>89</v>
      </c>
      <c r="C45" s="14"/>
    </row>
    <row r="46" spans="1:3" ht="15">
      <c r="A46" s="12">
        <v>4.7</v>
      </c>
      <c r="B46" s="14" t="s">
        <v>65</v>
      </c>
      <c r="C46" s="14"/>
    </row>
    <row r="47" spans="1:3" ht="15">
      <c r="A47" s="19"/>
      <c r="B47" s="14" t="s">
        <v>105</v>
      </c>
      <c r="C47" s="14"/>
    </row>
    <row r="48" spans="1:3" ht="15">
      <c r="A48" s="14"/>
      <c r="B48" s="14" t="s">
        <v>66</v>
      </c>
      <c r="C48" s="14"/>
    </row>
    <row r="51" spans="1:6" ht="18.75">
      <c r="A51" s="10" t="s">
        <v>18</v>
      </c>
      <c r="B51" s="36"/>
      <c r="C51" s="36"/>
      <c r="D51" s="35"/>
      <c r="E51" s="35"/>
      <c r="F51" s="35"/>
    </row>
    <row r="52" spans="1:6" ht="15">
      <c r="A52" s="24" t="s">
        <v>19</v>
      </c>
      <c r="B52" s="24" t="s">
        <v>20</v>
      </c>
      <c r="C52" s="24"/>
      <c r="D52" s="2"/>
      <c r="E52" s="2"/>
      <c r="F52" s="5">
        <f>'ERIN-INPUTS'!H27</f>
        <v>306460.12</v>
      </c>
    </row>
    <row r="53" spans="1:6" ht="15">
      <c r="A53" s="25" t="s">
        <v>21</v>
      </c>
      <c r="B53" s="28" t="s">
        <v>22</v>
      </c>
      <c r="C53" s="28"/>
      <c r="D53" s="29"/>
      <c r="E53" s="29"/>
      <c r="F53" s="30" t="str">
        <f>'ERIN-INPUTS'!H28</f>
        <v xml:space="preserve"> $                     -  </v>
      </c>
    </row>
    <row r="54" spans="1:6" ht="15">
      <c r="A54" s="26" t="s">
        <v>21</v>
      </c>
      <c r="B54" s="23" t="s">
        <v>23</v>
      </c>
      <c r="C54" s="23"/>
      <c r="D54" s="6"/>
      <c r="E54" s="6"/>
      <c r="F54" s="31" t="str">
        <f>'ERIN-INPUTS'!H29</f>
        <v xml:space="preserve"> $                     -  </v>
      </c>
    </row>
    <row r="55" spans="1:6" ht="15">
      <c r="A55" s="26" t="s">
        <v>21</v>
      </c>
      <c r="B55" s="23" t="s">
        <v>24</v>
      </c>
      <c r="C55" s="23"/>
      <c r="D55" s="6"/>
      <c r="E55" s="6"/>
      <c r="F55" s="31" t="str">
        <f>'ERIN-INPUTS'!H30</f>
        <v xml:space="preserve"> $                     -  </v>
      </c>
    </row>
    <row r="56" spans="1:6" ht="15">
      <c r="A56" s="27" t="s">
        <v>21</v>
      </c>
      <c r="B56" s="32" t="s">
        <v>25</v>
      </c>
      <c r="C56" s="32"/>
      <c r="D56" s="33"/>
      <c r="E56" s="33"/>
      <c r="F56" s="34" t="str">
        <f>'ERIN-INPUTS'!H31</f>
        <v xml:space="preserve"> $                     -  </v>
      </c>
    </row>
    <row r="57" spans="1:6" ht="15">
      <c r="A57" s="24" t="s">
        <v>26</v>
      </c>
      <c r="B57" s="24" t="s">
        <v>152</v>
      </c>
      <c r="C57" s="24"/>
      <c r="D57" s="24"/>
      <c r="E57" s="24"/>
      <c r="F57" s="5">
        <f>'ERIN-INPUTS'!H32</f>
        <v>-249008.61</v>
      </c>
    </row>
    <row r="58" spans="1:6" ht="15">
      <c r="A58" s="24" t="s">
        <v>113</v>
      </c>
      <c r="B58" s="24" t="s">
        <v>27</v>
      </c>
      <c r="C58" s="24"/>
      <c r="D58" s="24"/>
      <c r="E58" s="24"/>
      <c r="F58" s="5">
        <f>'ERIN-INPUTS'!H33</f>
        <v>0</v>
      </c>
    </row>
    <row r="59" spans="1:6" ht="15">
      <c r="A59" s="24" t="s">
        <v>28</v>
      </c>
      <c r="B59" s="24" t="s">
        <v>29</v>
      </c>
      <c r="C59" s="24"/>
      <c r="D59" s="24"/>
      <c r="E59" s="24"/>
      <c r="F59" s="5">
        <f>'ERIN-INPUTS'!H34</f>
        <v>0</v>
      </c>
    </row>
    <row r="61" spans="1:6" ht="18.75">
      <c r="A61" s="42"/>
      <c r="B61" s="4" t="s">
        <v>114</v>
      </c>
      <c r="C61" s="4"/>
      <c r="D61" s="4"/>
      <c r="E61" s="43">
        <f>SUM(E10:E60)</f>
        <v>0</v>
      </c>
      <c r="F61" s="43">
        <f>SUM(F10:F60)</f>
        <v>488034.7226528948</v>
      </c>
    </row>
    <row r="62" spans="1:6" ht="18.75">
      <c r="A62" s="42"/>
      <c r="B62" s="42"/>
      <c r="C62" s="42"/>
      <c r="D62" s="42"/>
      <c r="E62" s="42"/>
      <c r="F62" s="42"/>
    </row>
    <row r="63" spans="1:2" ht="15">
      <c r="A63" s="7">
        <v>5.1</v>
      </c>
      <c r="B63" s="1" t="s">
        <v>100</v>
      </c>
    </row>
    <row r="64" spans="1:2" ht="15">
      <c r="A64" s="7"/>
      <c r="B64" s="1" t="s">
        <v>101</v>
      </c>
    </row>
    <row r="65" spans="1:2" ht="15">
      <c r="A65" s="7"/>
      <c r="B65" s="1" t="s">
        <v>102</v>
      </c>
    </row>
    <row r="66" spans="1:2" ht="15">
      <c r="A66" s="7"/>
      <c r="B66" s="1" t="s">
        <v>103</v>
      </c>
    </row>
    <row r="67" spans="1:5" ht="15">
      <c r="A67" s="7"/>
      <c r="B67" s="46" t="s">
        <v>115</v>
      </c>
      <c r="C67" s="46"/>
      <c r="E67" s="47" t="s">
        <v>134</v>
      </c>
    </row>
    <row r="68" spans="1:2" ht="15">
      <c r="A68" s="7">
        <v>5.2</v>
      </c>
      <c r="B68" s="1" t="s">
        <v>104</v>
      </c>
    </row>
    <row r="69" ht="15">
      <c r="B69" s="1" t="s">
        <v>47</v>
      </c>
    </row>
    <row r="70" ht="15">
      <c r="B70" s="1" t="s">
        <v>106</v>
      </c>
    </row>
    <row r="71" ht="15">
      <c r="B71" s="1" t="s">
        <v>129</v>
      </c>
    </row>
    <row r="72" ht="15">
      <c r="B72" s="1" t="s">
        <v>107</v>
      </c>
    </row>
    <row r="73" ht="15">
      <c r="B73" s="1" t="s">
        <v>108</v>
      </c>
    </row>
  </sheetData>
  <hyperlinks>
    <hyperlink ref="C6" r:id="rId1" display="mailto:espence@bigrivers.com"/>
    <hyperlink ref="C7" r:id="rId2" display="mailto:mmattox@bigrivers.com"/>
  </hyperlinks>
  <printOptions/>
  <pageMargins left="0.7" right="0.7" top="1.25" bottom="0.75" header="0.3" footer="0.3"/>
  <pageSetup fitToHeight="3" horizontalDpi="600" verticalDpi="600" orientation="portrait" scale="51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">
      <selection activeCell="H39" sqref="H39"/>
    </sheetView>
  </sheetViews>
  <sheetFormatPr defaultColWidth="9.140625" defaultRowHeight="15"/>
  <cols>
    <col min="2" max="2" width="23.28125" style="0" customWidth="1"/>
    <col min="3" max="3" width="45.57421875" style="0" customWidth="1"/>
    <col min="4" max="4" width="14.28125" style="0" bestFit="1" customWidth="1"/>
    <col min="5" max="5" width="12.57421875" style="0" bestFit="1" customWidth="1"/>
    <col min="7" max="7" width="3.421875" style="0" customWidth="1"/>
    <col min="8" max="8" width="15.8515625" style="0" customWidth="1"/>
    <col min="11" max="11" width="11.57421875" style="0" bestFit="1" customWidth="1"/>
  </cols>
  <sheetData>
    <row r="1" spans="1:17" ht="15">
      <c r="A1" s="60"/>
      <c r="B1" s="60"/>
      <c r="C1" s="60"/>
      <c r="D1" s="68" t="s">
        <v>1</v>
      </c>
      <c r="E1" s="68" t="s">
        <v>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.75">
      <c r="A2" s="60"/>
      <c r="B2" s="60"/>
      <c r="C2" s="61" t="s">
        <v>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.75">
      <c r="A3" s="60"/>
      <c r="B3" s="67" t="s">
        <v>4</v>
      </c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>
      <c r="A4" s="60"/>
      <c r="B4" s="62">
        <v>4.2</v>
      </c>
      <c r="C4" s="77" t="s">
        <v>0</v>
      </c>
      <c r="D4" s="60"/>
      <c r="E4" s="67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45" customHeight="1">
      <c r="A5" s="60"/>
      <c r="B5" s="64" t="s">
        <v>5</v>
      </c>
      <c r="C5" s="77" t="s">
        <v>6</v>
      </c>
      <c r="D5" s="81"/>
      <c r="E5" s="85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>
      <c r="A6" s="60"/>
      <c r="B6" s="63"/>
      <c r="C6" s="79" t="s">
        <v>7</v>
      </c>
      <c r="D6" s="84"/>
      <c r="E6" s="84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31.5" customHeight="1">
      <c r="A7" s="60"/>
      <c r="B7" s="63"/>
      <c r="C7" s="82" t="s">
        <v>8</v>
      </c>
      <c r="D7" s="81"/>
      <c r="E7" s="85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>
      <c r="A8" s="60"/>
      <c r="B8" s="63"/>
      <c r="C8" s="80" t="s">
        <v>9</v>
      </c>
      <c r="D8" s="84">
        <v>0</v>
      </c>
      <c r="E8" s="85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15">
      <c r="A9" s="60"/>
      <c r="B9" s="63"/>
      <c r="C9" s="80" t="s">
        <v>10</v>
      </c>
      <c r="D9" s="84">
        <v>0</v>
      </c>
      <c r="E9" s="85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5">
      <c r="A10" s="60"/>
      <c r="B10" s="63" t="s">
        <v>11</v>
      </c>
      <c r="C10" s="77" t="s">
        <v>149</v>
      </c>
      <c r="D10" s="81"/>
      <c r="E10" s="90">
        <v>299189.93032258056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5">
      <c r="A11" s="60"/>
      <c r="B11" s="63" t="s">
        <v>12</v>
      </c>
      <c r="C11" s="77" t="s">
        <v>13</v>
      </c>
      <c r="D11" s="81"/>
      <c r="E11" s="84">
        <v>33559.75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5">
      <c r="A12" s="60"/>
      <c r="B12" s="62">
        <v>4.3</v>
      </c>
      <c r="C12" s="77" t="s">
        <v>14</v>
      </c>
      <c r="D12" s="84"/>
      <c r="E12" s="84">
        <v>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>
      <c r="A13" s="60"/>
      <c r="B13" s="62">
        <v>4.4</v>
      </c>
      <c r="C13" s="77" t="s">
        <v>15</v>
      </c>
      <c r="D13" s="81" t="s">
        <v>16</v>
      </c>
      <c r="E13" s="84">
        <v>1073.6823303143237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>
      <c r="A14" s="60"/>
      <c r="B14" s="62">
        <v>4.5</v>
      </c>
      <c r="C14" s="77" t="s">
        <v>17</v>
      </c>
      <c r="D14" s="81" t="s">
        <v>16</v>
      </c>
      <c r="E14" s="84">
        <v>8905.7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s="58" customFormat="1" ht="15">
      <c r="A15" s="60"/>
      <c r="B15" s="78" t="s">
        <v>150</v>
      </c>
      <c r="C15" s="77" t="s">
        <v>151</v>
      </c>
      <c r="D15" s="81"/>
      <c r="E15" s="84">
        <v>1542.56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5">
      <c r="A16" s="60"/>
      <c r="B16" s="62">
        <v>4.6</v>
      </c>
      <c r="C16" s="77" t="s">
        <v>135</v>
      </c>
      <c r="D16" s="77"/>
      <c r="E16" s="77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5">
      <c r="A17" s="60"/>
      <c r="B17" s="60" t="s">
        <v>144</v>
      </c>
      <c r="C17" s="77" t="s">
        <v>111</v>
      </c>
      <c r="D17" s="89"/>
      <c r="E17" s="83">
        <v>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5">
      <c r="A18" s="60"/>
      <c r="B18" s="60" t="s">
        <v>136</v>
      </c>
      <c r="C18" s="77" t="s">
        <v>112</v>
      </c>
      <c r="D18" s="89"/>
      <c r="E18" s="8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>
      <c r="A19" s="60"/>
      <c r="B19" s="60" t="s">
        <v>137</v>
      </c>
      <c r="C19" s="60"/>
      <c r="D19" s="91"/>
      <c r="E19" s="8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>
      <c r="A20" s="60"/>
      <c r="B20" s="75" t="s">
        <v>138</v>
      </c>
      <c r="C20" s="96" t="s">
        <v>139</v>
      </c>
      <c r="D20" s="97"/>
      <c r="E20" s="98">
        <v>71753.69606316656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5">
      <c r="A21" s="60"/>
      <c r="B21" s="75"/>
      <c r="C21" s="99" t="s">
        <v>140</v>
      </c>
      <c r="D21" s="93"/>
      <c r="E21" s="100">
        <v>22660.36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5">
      <c r="A22" s="60"/>
      <c r="B22" s="75"/>
      <c r="C22" s="99" t="s">
        <v>141</v>
      </c>
      <c r="D22" s="93"/>
      <c r="E22" s="100">
        <v>803.23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5">
      <c r="A23" s="60"/>
      <c r="B23" s="75"/>
      <c r="C23" s="101" t="s">
        <v>142</v>
      </c>
      <c r="D23" s="92"/>
      <c r="E23" s="102">
        <v>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5">
      <c r="A24" s="60"/>
      <c r="B24" s="75"/>
      <c r="C24" s="66" t="s">
        <v>143</v>
      </c>
      <c r="D24" s="95"/>
      <c r="E24" s="94">
        <v>95217.29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5">
      <c r="A25" s="60"/>
      <c r="B25" s="75"/>
      <c r="C25" s="60"/>
      <c r="D25" s="76"/>
      <c r="E25" s="6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ht="15">
      <c r="A26" s="60"/>
      <c r="B26" s="67" t="s">
        <v>18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15.75" thickBot="1">
      <c r="A27" s="60"/>
      <c r="B27" s="60" t="s">
        <v>19</v>
      </c>
      <c r="C27" s="60" t="s">
        <v>20</v>
      </c>
      <c r="D27" s="60"/>
      <c r="E27" s="60"/>
      <c r="F27" s="60"/>
      <c r="G27" s="60"/>
      <c r="H27" s="59">
        <v>306460.12</v>
      </c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15">
      <c r="A28" s="60"/>
      <c r="B28" s="69" t="s">
        <v>21</v>
      </c>
      <c r="C28" s="70" t="s">
        <v>22</v>
      </c>
      <c r="D28" s="70"/>
      <c r="E28" s="70"/>
      <c r="F28" s="70"/>
      <c r="G28" s="70"/>
      <c r="H28" s="86" t="s">
        <v>153</v>
      </c>
      <c r="I28" s="108"/>
      <c r="J28" s="109"/>
      <c r="K28" s="109"/>
      <c r="L28" s="109"/>
      <c r="M28" s="109"/>
      <c r="N28" s="109"/>
      <c r="O28" s="109"/>
      <c r="P28" s="109"/>
      <c r="Q28" s="109"/>
    </row>
    <row r="29" spans="1:17" ht="15">
      <c r="A29" s="60"/>
      <c r="B29" s="71" t="s">
        <v>21</v>
      </c>
      <c r="C29" s="72" t="s">
        <v>23</v>
      </c>
      <c r="D29" s="72"/>
      <c r="E29" s="72"/>
      <c r="F29" s="72"/>
      <c r="G29" s="72"/>
      <c r="H29" s="87" t="s">
        <v>153</v>
      </c>
      <c r="I29" s="108"/>
      <c r="J29" s="109"/>
      <c r="K29" s="109"/>
      <c r="L29" s="109"/>
      <c r="M29" s="109"/>
      <c r="N29" s="109"/>
      <c r="O29" s="109"/>
      <c r="P29" s="109"/>
      <c r="Q29" s="109"/>
    </row>
    <row r="30" spans="1:17" ht="15">
      <c r="A30" s="60"/>
      <c r="B30" s="71" t="s">
        <v>21</v>
      </c>
      <c r="C30" s="72" t="s">
        <v>24</v>
      </c>
      <c r="D30" s="72"/>
      <c r="E30" s="72"/>
      <c r="F30" s="72"/>
      <c r="G30" s="72"/>
      <c r="H30" s="87" t="s">
        <v>153</v>
      </c>
      <c r="I30" s="108"/>
      <c r="J30" s="109"/>
      <c r="K30" s="109"/>
      <c r="L30" s="109"/>
      <c r="M30" s="109"/>
      <c r="N30" s="109"/>
      <c r="O30" s="109"/>
      <c r="P30" s="109"/>
      <c r="Q30" s="109"/>
    </row>
    <row r="31" spans="1:17" ht="15.75" thickBot="1">
      <c r="A31" s="60"/>
      <c r="B31" s="73" t="s">
        <v>21</v>
      </c>
      <c r="C31" s="74" t="s">
        <v>25</v>
      </c>
      <c r="D31" s="74"/>
      <c r="E31" s="74"/>
      <c r="F31" s="74"/>
      <c r="G31" s="74"/>
      <c r="H31" s="88" t="s">
        <v>153</v>
      </c>
      <c r="I31" s="108"/>
      <c r="J31" s="109"/>
      <c r="K31" s="109"/>
      <c r="L31" s="109"/>
      <c r="M31" s="109"/>
      <c r="N31" s="109"/>
      <c r="O31" s="109"/>
      <c r="P31" s="109"/>
      <c r="Q31" s="109"/>
    </row>
    <row r="32" spans="1:17" ht="15">
      <c r="A32" s="60"/>
      <c r="B32" s="60" t="s">
        <v>26</v>
      </c>
      <c r="C32" s="77" t="s">
        <v>152</v>
      </c>
      <c r="D32" s="77"/>
      <c r="E32" s="77"/>
      <c r="F32" s="60"/>
      <c r="G32" s="60"/>
      <c r="H32" s="103">
        <v>-249008.61</v>
      </c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5">
      <c r="A33" s="60"/>
      <c r="B33" s="60" t="s">
        <v>113</v>
      </c>
      <c r="C33" s="60" t="s">
        <v>27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ht="15">
      <c r="A34" s="60"/>
      <c r="B34" s="60" t="s">
        <v>28</v>
      </c>
      <c r="C34" s="60" t="s">
        <v>29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4" ht="15">
      <c r="A37" s="60"/>
      <c r="B37" s="77" t="s">
        <v>154</v>
      </c>
      <c r="C37" s="77"/>
      <c r="D37" s="77"/>
      <c r="E37" s="77"/>
      <c r="F37" s="77"/>
      <c r="G37" s="77"/>
      <c r="H37" s="104">
        <f>SUM(E10:E17)+E24+H27+H32</f>
        <v>496940.42265289486</v>
      </c>
      <c r="I37" s="60" t="s">
        <v>145</v>
      </c>
      <c r="J37" s="106">
        <f>Kenergy!E27</f>
        <v>7477.07</v>
      </c>
      <c r="K37" s="107">
        <f>H37+J37</f>
        <v>504417.49265289487</v>
      </c>
      <c r="L37" s="60"/>
      <c r="M37" s="60"/>
      <c r="N37" s="60"/>
    </row>
    <row r="38" ht="15">
      <c r="H38" s="104">
        <f>-E14</f>
        <v>-8905.7</v>
      </c>
    </row>
    <row r="39" spans="8:9" ht="15">
      <c r="H39" s="107">
        <f>SUM(H37:H38)</f>
        <v>488034.72265289485</v>
      </c>
      <c r="I39" t="s">
        <v>146</v>
      </c>
    </row>
  </sheetData>
  <mergeCells count="1">
    <mergeCell ref="I28:Q3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 Electric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Jo Marlin</dc:creator>
  <cp:keywords/>
  <dc:description/>
  <cp:lastModifiedBy>Mary Jo Marlin</cp:lastModifiedBy>
  <cp:lastPrinted>2013-09-19T18:48:48Z</cp:lastPrinted>
  <dcterms:created xsi:type="dcterms:W3CDTF">2013-08-15T19:36:38Z</dcterms:created>
  <dcterms:modified xsi:type="dcterms:W3CDTF">2013-11-05T21:34:34Z</dcterms:modified>
  <cp:category/>
  <cp:version/>
  <cp:contentType/>
  <cp:contentStatus/>
</cp:coreProperties>
</file>